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filterPrivacy="1" defaultThemeVersion="124226"/>
  <xr:revisionPtr revIDLastSave="0" documentId="13_ncr:1_{5EBA2058-A171-4C42-BBCB-21572653DDA7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Berechnung Potential &amp; Fracht" sheetId="4" r:id="rId1"/>
    <sheet name="Beschreibung Output Geodaten" sheetId="5" r:id="rId2"/>
    <sheet name="Beschreibung Output Tabelle" sheetId="6" r:id="rId3"/>
  </sheets>
  <definedNames>
    <definedName name="Export_Output" localSheetId="2">'Beschreibung Output Tabelle'!#REF!</definedName>
    <definedName name="Export_Output_1" localSheetId="2">'Beschreibung Output Tabelle'!$B$2:$X$2</definedName>
  </definedNames>
  <calcPr calcId="191029"/>
</workbook>
</file>

<file path=xl/calcChain.xml><?xml version="1.0" encoding="utf-8"?>
<calcChain xmlns="http://schemas.openxmlformats.org/spreadsheetml/2006/main">
  <c r="C17" i="4" l="1"/>
  <c r="C16" i="4"/>
  <c r="C15" i="4"/>
  <c r="K17" i="4" l="1"/>
  <c r="K16" i="4"/>
  <c r="K15" i="4"/>
  <c r="I17" i="4"/>
  <c r="I16" i="4"/>
  <c r="I15" i="4"/>
  <c r="G17" i="4"/>
  <c r="G16" i="4"/>
  <c r="G15" i="4"/>
  <c r="E17" i="4"/>
  <c r="E16" i="4"/>
  <c r="E15" i="4"/>
  <c r="N17" i="4" l="1"/>
  <c r="N16" i="4"/>
  <c r="N15" i="4"/>
  <c r="O16" i="4"/>
  <c r="O17" i="4"/>
  <c r="O15" i="4"/>
  <c r="L16" i="4"/>
  <c r="L17" i="4"/>
  <c r="L15" i="4"/>
  <c r="D17" i="4"/>
  <c r="C40" i="4" s="1"/>
  <c r="D16" i="4"/>
  <c r="C39" i="4" s="1"/>
  <c r="D15" i="4"/>
  <c r="C38" i="4" s="1"/>
  <c r="J17" i="4"/>
  <c r="F40" i="4" s="1"/>
  <c r="J16" i="4"/>
  <c r="F39" i="4" s="1"/>
  <c r="J15" i="4"/>
  <c r="F38" i="4" s="1"/>
  <c r="F17" i="4"/>
  <c r="D40" i="4" s="1"/>
  <c r="F16" i="4"/>
  <c r="D39" i="4" s="1"/>
  <c r="F15" i="4"/>
  <c r="D38" i="4" s="1"/>
  <c r="H17" i="4"/>
  <c r="E40" i="4" s="1"/>
  <c r="H16" i="4"/>
  <c r="E39" i="4" s="1"/>
  <c r="H15" i="4"/>
  <c r="E38" i="4" s="1"/>
  <c r="B17" i="4"/>
  <c r="B16" i="4"/>
  <c r="B15" i="4"/>
  <c r="B39" i="4" l="1"/>
  <c r="B38" i="4"/>
  <c r="B40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Export_Output2" type="6" refreshedVersion="4" deleted="1" background="1" saveData="1">
    <textPr codePage="850" sourceFile="C:\Users\steeb\Desktop\Virginia\Export_Output.txt" thousands="'" comma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<sst xmlns="http://schemas.openxmlformats.org/spreadsheetml/2006/main" count="235" uniqueCount="160">
  <si>
    <t>Szenario</t>
  </si>
  <si>
    <t>Schwemmholzpotential Seitenerosion</t>
  </si>
  <si>
    <t>Schwemmholzpotential Murgang</t>
  </si>
  <si>
    <t>Schwemmholzpotential Rutschung</t>
  </si>
  <si>
    <t>Schwemmholzpotential Gerinneholz</t>
  </si>
  <si>
    <r>
      <t>Volumen [m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]</t>
    </r>
  </si>
  <si>
    <t>Fläche [ha]</t>
  </si>
  <si>
    <t>Anteil Totholz</t>
  </si>
  <si>
    <t>%</t>
  </si>
  <si>
    <t>Anzahl Baumstämme</t>
  </si>
  <si>
    <t>Anz.</t>
  </si>
  <si>
    <r>
      <t>SH</t>
    </r>
    <r>
      <rPr>
        <vertAlign val="subscript"/>
        <sz val="18"/>
        <color theme="1"/>
        <rFont val="Calibri"/>
        <family val="2"/>
        <scheme val="minor"/>
      </rPr>
      <t>"30"</t>
    </r>
  </si>
  <si>
    <r>
      <t>SH</t>
    </r>
    <r>
      <rPr>
        <vertAlign val="subscript"/>
        <sz val="18"/>
        <color theme="1"/>
        <rFont val="Calibri"/>
        <family val="2"/>
        <scheme val="minor"/>
      </rPr>
      <t>"300"</t>
    </r>
  </si>
  <si>
    <r>
      <t>SH</t>
    </r>
    <r>
      <rPr>
        <vertAlign val="subscript"/>
        <sz val="18"/>
        <color theme="1"/>
        <rFont val="Calibri"/>
        <family val="2"/>
        <scheme val="minor"/>
      </rPr>
      <t>100</t>
    </r>
  </si>
  <si>
    <t>Abminderungsfaktoren</t>
  </si>
  <si>
    <t>Gerinneholz</t>
  </si>
  <si>
    <t>Seitenerosion</t>
  </si>
  <si>
    <t>Rutschung</t>
  </si>
  <si>
    <t>Murgang</t>
  </si>
  <si>
    <t>Schwemmholzfracht Gerinneholz</t>
  </si>
  <si>
    <t>Schwemmholzfracht  Murgang</t>
  </si>
  <si>
    <t>Schwemmholzfracht Seitenerosion</t>
  </si>
  <si>
    <t>Schwemmholzfracht Rutschung</t>
  </si>
  <si>
    <r>
      <t xml:space="preserve">Gesamte Schwemmholzfracht </t>
    </r>
    <r>
      <rPr>
        <b/>
        <sz val="14"/>
        <rFont val="Arial"/>
        <family val="2"/>
      </rPr>
      <t>V</t>
    </r>
    <r>
      <rPr>
        <b/>
        <vertAlign val="subscript"/>
        <sz val="14"/>
        <rFont val="Arial"/>
        <family val="2"/>
      </rPr>
      <t>est</t>
    </r>
  </si>
  <si>
    <t>Schwemmholzpotential</t>
  </si>
  <si>
    <t>Schwemmholzfracht</t>
  </si>
  <si>
    <t>Nr.</t>
  </si>
  <si>
    <t>Model Output</t>
  </si>
  <si>
    <t>Beschreibung</t>
  </si>
  <si>
    <t>Geodatentyp</t>
  </si>
  <si>
    <r>
      <t xml:space="preserve">Geoprocessing </t>
    </r>
    <r>
      <rPr>
        <b/>
        <sz val="10"/>
        <color theme="1"/>
        <rFont val="Calibri"/>
        <family val="2"/>
        <scheme val="minor"/>
      </rPr>
      <t>(mit Nr.)</t>
    </r>
  </si>
  <si>
    <t>VHMV_1m</t>
  </si>
  <si>
    <r>
      <t>Holzvorrat lebend (growing stock) in der Waldfläche des Einzugsgebiets. Die Rasterwerte geben den Holzvorrat des jeweiligen Pixels (1x1 m) in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Festmeter an.</t>
    </r>
  </si>
  <si>
    <t>Raster</t>
  </si>
  <si>
    <t>Resize and recalculate VHMV Input</t>
  </si>
  <si>
    <t>Wald_EZG</t>
  </si>
  <si>
    <t>Waldfläche (Silvaprotect) innerhalb des Einzugsgebiets</t>
  </si>
  <si>
    <t>Shapefile</t>
  </si>
  <si>
    <t>Clip Inputs Einzugsgebiet (EZG) &amp; Waldfläche (Silva25)</t>
  </si>
  <si>
    <t>Gerinne</t>
  </si>
  <si>
    <t>Gerinne innerhalb des Einzugsgebiets; ohne unterirdische Strecken; verlinkt mit ökomorphologischen Daten</t>
  </si>
  <si>
    <t>Clip Inputs EZG &amp; Gewässernetz (GWN);
Buffer gemäss Gerinnebreite Ökomorphologie</t>
  </si>
  <si>
    <t>Gerinnepotential_bewaldet</t>
  </si>
  <si>
    <t>Bewaldetes Gerinne innerhalb des Einzugsgebiets; relevant für SH-Mobilisierung</t>
  </si>
  <si>
    <t xml:space="preserve">Intersect 2+3 (inkl. 25 m Buffer) </t>
  </si>
  <si>
    <t>Murgang_HQxxx_gesamte_Flaeche_bewaldet</t>
  </si>
  <si>
    <t>Selektierte und gepufferte Murgangtrajektorien (Silvaprotect); alle Eintragsflächen welche Wald und Gerinne überschneiden</t>
  </si>
  <si>
    <t>Input Murgangtrajektorien -&gt; Select by location (intersect mit GWN &amp; Wald)
Pufferung je nach Szenario (5, 10, 15 m)
Intersect mit Wald</t>
  </si>
  <si>
    <t>Murgang_HQxxx</t>
  </si>
  <si>
    <t>Potentielle Eintragsfläche durch Murgänge; ohne Überschneidung mit anderen Prozessflächen</t>
  </si>
  <si>
    <t>5 ohne 3</t>
  </si>
  <si>
    <t>M_VHMV_HQxxx</t>
  </si>
  <si>
    <t>Lebender Holzvorrat der potentiellen Eintragsfläche durch Murgang</t>
  </si>
  <si>
    <t>Intersect 1+6</t>
  </si>
  <si>
    <t>Rutschung_HQxxx_gesamte_Flaeche_bewaldet</t>
  </si>
  <si>
    <t>Selektierte und gepufferte Rutschungstrajektorien (Silvaprotect); alle Eintragsflächen welche Wald und Gerinne überschneiden</t>
  </si>
  <si>
    <t>Input Murgangtrajektorien -&gt; Select by location (intersect mit GWN &amp; Wald)
Startpunkt Trajektorie max. 50 m Abstand vom Gerinne
Pufferung je nach Szenario (5, 10, 15 m)
Intersect mit Wald</t>
  </si>
  <si>
    <t>Rutschung_HQxxx</t>
  </si>
  <si>
    <t>Potentielle Eintragsfläche durch Rutschungen/Hangmuren; ohne Überschneidung mit anderen Prozessflächen</t>
  </si>
  <si>
    <t>8 ohne 3+6+12</t>
  </si>
  <si>
    <t>R_VHMV_HQxxx</t>
  </si>
  <si>
    <t>Lebender Holzvorrat der potentiellen Eintragsfläche durch Rutschungen/Hangmuren</t>
  </si>
  <si>
    <t>Intersect 1+9</t>
  </si>
  <si>
    <t>Seitenerosion_HQxxx_gesamte_Flaeche_bewaldet</t>
  </si>
  <si>
    <t>Pufferung des Gerinnes gemäss definierten Rückgriffweiten; alle Eintragsflächen welche Wald überschneiden</t>
  </si>
  <si>
    <t>Rückgriffweiten: Multiplikation mit Gewässerbreite (Ökomorphologie)
Faktor je nach Szenario (1, 3, 4.5)</t>
  </si>
  <si>
    <t>Seitenerosion_HQxxx</t>
  </si>
  <si>
    <t>Potentielle Eintragsfläche durch Seitenerosion; ohne Überschneidung mit anderen Prozessflächen</t>
  </si>
  <si>
    <t>11 ohne 3+6</t>
  </si>
  <si>
    <t>S_VHMV_HQxxx</t>
  </si>
  <si>
    <t>Lebender Holzvorrat der potentiellen Eintragsfläche durch Seitenerosion</t>
  </si>
  <si>
    <t>Intersect 1+12</t>
  </si>
  <si>
    <t>Eintragsflaeche_HQxxx_kombiniert</t>
  </si>
  <si>
    <t>Kombinierte potentielle Eintragsfläche durch die Überschneidung der Prozessflächen von Murgang, Rutschung &amp; Seitenerosion</t>
  </si>
  <si>
    <t>Intersect 6+8+11</t>
  </si>
  <si>
    <t>E_VHMV_HQxxx</t>
  </si>
  <si>
    <t>Lebender Holzvorrat der kombinierten potentiellen Eintragsfläche</t>
  </si>
  <si>
    <t>Intersect 1+14</t>
  </si>
  <si>
    <t>Schwemmholzpotential_HQxxx</t>
  </si>
  <si>
    <t>Zusammenfassung der kumulierten Werte (Fläche, Volumen, Anzahl Stämme) aus den oben beschriebenen Outputs</t>
  </si>
  <si>
    <t>Tabelle</t>
  </si>
  <si>
    <t>HQxxx</t>
  </si>
  <si>
    <t>Header</t>
  </si>
  <si>
    <t>Einheit</t>
  </si>
  <si>
    <t>Berechnung mit Nr.</t>
  </si>
  <si>
    <t>Bemerkungen</t>
  </si>
  <si>
    <t>Schwemmholzvolumen_HQ100</t>
  </si>
  <si>
    <t>Totales Schwemmholzvolumen im Einzugsgebiet. Frisch- und Totholz zusammen</t>
  </si>
  <si>
    <r>
      <t>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(Festmeter)</t>
    </r>
  </si>
  <si>
    <t>1+2+3+4+5
oder
21+22</t>
  </si>
  <si>
    <t>Seitenerosionsvolumen_HQ100</t>
  </si>
  <si>
    <t>Potentieller Schwemmholzeintrag aus Seitenerosion gemäss Rückgriffweiten (Frisch- &amp; Totholz)</t>
  </si>
  <si>
    <t>15+18</t>
  </si>
  <si>
    <t>Murgangsvolumen_HQ100</t>
  </si>
  <si>
    <t>Potentieller Schwemmholzeintrag aus Murgängen gemäss Silvaprotect (Frisch- &amp; Totholz)</t>
  </si>
  <si>
    <t>17+20</t>
  </si>
  <si>
    <t>Rutschungsvolumen_HQ100</t>
  </si>
  <si>
    <t>Potentieller Schwemmholzeintrag aus Rutschungen/Hangmuren gemäss Silvaprotect (Frisch- &amp; Totholz)</t>
  </si>
  <si>
    <t>16+19</t>
  </si>
  <si>
    <t>Gerinneholzvolumen_HQ100</t>
  </si>
  <si>
    <t>Potentieller Schwemmholzeintrag aus Mobilisierung von bereits im Gerinne vorhandenem Totholz gemäss Literatur/Statistik; Fokus auf bewaldetes Gerinne</t>
  </si>
  <si>
    <t>Geodaten</t>
  </si>
  <si>
    <t>Flaeche_Seitenerosionspotential_HQ100</t>
  </si>
  <si>
    <t>Potentielle Eintragsfläche durch Seitenerosion (immer Waldfläche)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</si>
  <si>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</si>
  <si>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Flaeche_Murgangspotential_HQ100</t>
  </si>
  <si>
    <t>Potentielle Eintragsfläche durch Murgang (immer Waldfläche)</t>
  </si>
  <si>
    <t>Flaeche_Rutschungspotential_HQ100</t>
  </si>
  <si>
    <t>Potentielle Eintragsfläche durch Rutschungen/Hangmuren (immer Waldfläche)</t>
  </si>
  <si>
    <t>Flaeche_Gerinne</t>
  </si>
  <si>
    <t>Bewaldete Gerinnefläche (max. 25 m Abstand vom Wald); berechnet mithilfe  Ökomorphologie (Gewässerbreite) bzw. Extrapolation davon</t>
  </si>
  <si>
    <t>Totholzvolumen_HQ100</t>
  </si>
  <si>
    <t>Totholzvolumen des Schwemmholzpotentials gemäss LFI Datensatz (Totholzvorrat Wald), unterteilt nach Forstkreisen</t>
  </si>
  <si>
    <t>Forstkreise ergeben viel höheres SH-Potential als mit VHMV
Verwendung nur für Verhältnis Tot- vs. Frischholz</t>
  </si>
  <si>
    <t>Holzvolumen_lebendig_HQ100</t>
  </si>
  <si>
    <t>Frischholzvolumen des Schwemmholzpotentials gemäss LFI Datensatz (Schaftholzvolumen lebender Bäume im Wald), unterteilt nach Forstkreisen</t>
  </si>
  <si>
    <t>Anzahl_Staemme_gesamt_HQ100</t>
  </si>
  <si>
    <t>Kummulative Anzahl Stämme (lebend &amp; tot), welche sich in der potentiellen Eintragsfläche von Murgang, Rutschung &amp; Seitenerosion befinden
(gemäss LFI Datensatz, unterteilt nach Forstkreisen)</t>
  </si>
  <si>
    <t>-</t>
  </si>
  <si>
    <t>14+15</t>
  </si>
  <si>
    <t>Anzahl_Staemme_tot_HQ100</t>
  </si>
  <si>
    <t>Kummulative Anzahl abgestorbener Stämme, welche sich in der potentiellen Eintragsfläche von Murgang, Rutschung &amp; Seitenerosion befinden
(gemäss LFI Datensatz, unterteilt nach Forstkreisen)</t>
  </si>
  <si>
    <t>Anzahl_Staemme_lebendig_HQ100</t>
  </si>
  <si>
    <t>Kummulative Anzahl lebender Baumstämme, welche sich in der potentiellen Eintragsfläche von Murgang, Rutschung &amp; Seitenerosion befinden
(gemäss LFI Datensatz, unterteilt nach Forstkreisen)</t>
  </si>
  <si>
    <t>S_VHMV_Pot100</t>
  </si>
  <si>
    <t>Potentieller Schwemmholzeintrag Frischholz aus Seitenerosionsflächen gemäss Vorratsangaben aus Vegetationshöhenmodel VHMV</t>
  </si>
  <si>
    <t>R_VHMV_Pot100</t>
  </si>
  <si>
    <t>Potentieller Schwemmholzeintrag Frischholz aus Rutschungsflächen gemäss Vorratsangaben aus Vegetationshöhenmodel VHMV</t>
  </si>
  <si>
    <t>M_VHMV_Pot100</t>
  </si>
  <si>
    <t>Potentieller Schwemmholzeintrag Frischholz aus Murgangsflächen gemäss Vorratsangaben aus Vegetationshöhenmodel VHMV</t>
  </si>
  <si>
    <t>S_tot_Pot100</t>
  </si>
  <si>
    <t>Potentieller Schwemmholzeintrag Totholz aus Seitenerosionsflächen gemäss Verhältnis aus LFI-Daten</t>
  </si>
  <si>
    <t>15+(15*(10/11))</t>
  </si>
  <si>
    <t>R_tot_Pot100</t>
  </si>
  <si>
    <t>Potentieller Schwemmholzeintrag Totholzholz aus Rutschungsflächen gemäss Verhältnis aus LFI-Daten</t>
  </si>
  <si>
    <t>16+(16*(10/11))</t>
  </si>
  <si>
    <t>M_tot_Pot100</t>
  </si>
  <si>
    <t>Potentieller Schwemmholzeintrag Totholz aus Murgangsflächen gemäss Verhältnis aus LFI-Daten</t>
  </si>
  <si>
    <t>17+(17*(10/11))</t>
  </si>
  <si>
    <t>SHpotential_lebend_HQ100</t>
  </si>
  <si>
    <t xml:space="preserve">Gesamter potentieller  Schwemmholzeintrag Frischholz aus Eintragsflächen </t>
  </si>
  <si>
    <t>15+16+17</t>
  </si>
  <si>
    <t>SHpotential_tot_HQ100</t>
  </si>
  <si>
    <t xml:space="preserve">Gesamter potentieller Schwemmholzeintrag Totholz aus Eintragsflächen </t>
  </si>
  <si>
    <t>18+19+20</t>
  </si>
  <si>
    <t>E_VHMV_Pot100</t>
  </si>
  <si>
    <t>Potentieller Schwemmholzeintrag Frischholz aus Verschneidung der Prozessflächen Rutschung, Murgang &amp; Seitenerosion;  gemäss Vorratsangaben aus Vegetationshöhenmodel VHMV</t>
  </si>
  <si>
    <t>E_tot_Pot100</t>
  </si>
  <si>
    <t xml:space="preserve">Potentieller Schwemmholzeintrag Totholz aus Verschneidung der Prozessflächen Rutschung, Murgang &amp; Seitenerosion;  gemäss Vorratsangaben aus Vegetationshöhenmodel VHMV
</t>
  </si>
  <si>
    <t>Eintragsvolumen_kombi_HQ100</t>
  </si>
  <si>
    <t xml:space="preserve">Gesamter potentieller  Schwemmholzeintrag (Frisch- &amp; Totholz) aus den überlappenden Eintragsflächen; 
entspricht einem minimal zu erwartendem Schwemmholzpotential bzw. definiert die Potentialflächen mit der grössten Mobilisierungswahrscheinlichkeit </t>
  </si>
  <si>
    <t>23+24</t>
  </si>
  <si>
    <r>
      <t xml:space="preserve">Hier Szenario </t>
    </r>
    <r>
      <rPr>
        <b/>
        <sz val="11"/>
        <color rgb="FF3F3F76"/>
        <rFont val="Calibri"/>
        <family val="2"/>
        <scheme val="minor"/>
      </rPr>
      <t xml:space="preserve">SH30 </t>
    </r>
    <r>
      <rPr>
        <sz val="11"/>
        <color rgb="FF3F3F76"/>
        <rFont val="Calibri"/>
        <family val="2"/>
        <scheme val="minor"/>
      </rPr>
      <t>einfügen (die ersten zwei Zeilen inkl. Header)</t>
    </r>
  </si>
  <si>
    <r>
      <t xml:space="preserve">Hier Szenario </t>
    </r>
    <r>
      <rPr>
        <b/>
        <sz val="11"/>
        <color rgb="FF3F3F76"/>
        <rFont val="Calibri"/>
        <family val="2"/>
        <scheme val="minor"/>
      </rPr>
      <t>SH100</t>
    </r>
    <r>
      <rPr>
        <sz val="11"/>
        <color rgb="FF3F3F76"/>
        <rFont val="Calibri"/>
        <family val="2"/>
        <scheme val="minor"/>
      </rPr>
      <t xml:space="preserve"> einfügen (die ersten zwei Zeilen inkl. Header)</t>
    </r>
  </si>
  <si>
    <r>
      <t xml:space="preserve">Hier Szenario </t>
    </r>
    <r>
      <rPr>
        <b/>
        <sz val="11"/>
        <color rgb="FF3F3F76"/>
        <rFont val="Calibri"/>
        <family val="2"/>
        <scheme val="minor"/>
      </rPr>
      <t>SH300</t>
    </r>
    <r>
      <rPr>
        <sz val="11"/>
        <color rgb="FF3F3F76"/>
        <rFont val="Calibri"/>
        <family val="2"/>
        <scheme val="minor"/>
      </rPr>
      <t xml:space="preserve"> einfügen (die ersten zwei Zeilen inkl. Header)</t>
    </r>
  </si>
  <si>
    <r>
      <t xml:space="preserve">Kombinierte Eintragsflächen </t>
    </r>
    <r>
      <rPr>
        <b/>
        <sz val="14"/>
        <rFont val="Arial"/>
        <family val="2"/>
      </rPr>
      <t>V</t>
    </r>
    <r>
      <rPr>
        <b/>
        <vertAlign val="subscript"/>
        <sz val="14"/>
        <rFont val="Arial"/>
        <family val="2"/>
      </rPr>
      <t>kombi</t>
    </r>
  </si>
  <si>
    <r>
      <t>Gesamtes Schwemmholzpotential</t>
    </r>
    <r>
      <rPr>
        <b/>
        <sz val="14"/>
        <rFont val="Arial"/>
        <family val="2"/>
      </rPr>
      <t xml:space="preserve"> 
V</t>
    </r>
    <r>
      <rPr>
        <b/>
        <vertAlign val="subscript"/>
        <sz val="14"/>
        <rFont val="Arial"/>
        <family val="2"/>
      </rPr>
      <t>pot</t>
    </r>
  </si>
  <si>
    <t>HQxxx bzw. Potxxx</t>
  </si>
  <si>
    <t>Hinweis:</t>
  </si>
  <si>
    <r>
      <t>entsprechen den WoodFlow-Szenarien SH</t>
    </r>
    <r>
      <rPr>
        <b/>
        <vertAlign val="subscript"/>
        <sz val="14"/>
        <color theme="1"/>
        <rFont val="Calibri"/>
        <family val="2"/>
        <scheme val="minor"/>
      </rPr>
      <t xml:space="preserve">"30" </t>
    </r>
    <r>
      <rPr>
        <b/>
        <sz val="11"/>
        <color theme="1"/>
        <rFont val="Calibri"/>
        <family val="2"/>
        <scheme val="minor"/>
      </rPr>
      <t>| SH</t>
    </r>
    <r>
      <rPr>
        <b/>
        <vertAlign val="subscript"/>
        <sz val="14"/>
        <color theme="1"/>
        <rFont val="Calibri"/>
        <family val="2"/>
        <scheme val="minor"/>
      </rPr>
      <t>100</t>
    </r>
    <r>
      <rPr>
        <b/>
        <sz val="11"/>
        <color theme="1"/>
        <rFont val="Calibri"/>
        <family val="2"/>
        <scheme val="minor"/>
      </rPr>
      <t xml:space="preserve"> | SH</t>
    </r>
    <r>
      <rPr>
        <b/>
        <vertAlign val="subscript"/>
        <sz val="14"/>
        <color theme="1"/>
        <rFont val="Calibri"/>
        <family val="2"/>
        <scheme val="minor"/>
      </rPr>
      <t>"300"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</si>
</sst>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3F3F76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bscript"/>
      <sz val="18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FA7D00"/>
      <name val="Arial"/>
      <family val="2"/>
    </font>
    <font>
      <b/>
      <sz val="14"/>
      <color rgb="FFC00000"/>
      <name val="Arial"/>
      <family val="2"/>
    </font>
    <font>
      <sz val="14"/>
      <name val="Calibri"/>
      <family val="2"/>
      <scheme val="minor"/>
    </font>
    <font>
      <b/>
      <sz val="14"/>
      <name val="Arial"/>
      <family val="2"/>
    </font>
    <font>
      <b/>
      <vertAlign val="subscript"/>
      <sz val="14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2" applyNumberFormat="0" applyFont="0" applyAlignment="0" applyProtection="0"/>
    <xf numFmtId="0" fontId="5" fillId="0" borderId="0" applyNumberFormat="0" applyFill="0" applyBorder="0" applyAlignment="0" applyProtection="0"/>
    <xf numFmtId="0" fontId="11" fillId="4" borderId="1" applyNumberFormat="0" applyAlignment="0" applyProtection="0"/>
  </cellStyleXfs>
  <cellXfs count="23">
    <xf numFmtId="0" fontId="0" fillId="0" borderId="0" xfId="0"/>
    <xf numFmtId="0" fontId="2" fillId="2" borderId="1" xfId="2"/>
    <xf numFmtId="0" fontId="0" fillId="0" borderId="0" xfId="0" applyAlignment="1">
      <alignment horizontal="center"/>
    </xf>
    <xf numFmtId="0" fontId="4" fillId="3" borderId="2" xfId="3" applyFont="1" applyAlignment="1" applyProtection="1">
      <alignment horizontal="center" vertical="center"/>
    </xf>
    <xf numFmtId="1" fontId="0" fillId="0" borderId="0" xfId="0" applyNumberFormat="1"/>
    <xf numFmtId="3" fontId="0" fillId="0" borderId="0" xfId="1" applyNumberFormat="1" applyFont="1"/>
    <xf numFmtId="164" fontId="0" fillId="0" borderId="0" xfId="1" applyNumberFormat="1" applyFont="1"/>
    <xf numFmtId="0" fontId="8" fillId="0" borderId="0" xfId="0" applyFont="1"/>
    <xf numFmtId="0" fontId="3" fillId="3" borderId="2" xfId="3" applyFont="1" applyAlignment="1">
      <alignment horizontal="center" vertical="center" wrapText="1"/>
    </xf>
    <xf numFmtId="0" fontId="10" fillId="0" borderId="0" xfId="0" applyFont="1"/>
    <xf numFmtId="0" fontId="12" fillId="4" borderId="1" xfId="5" applyFont="1"/>
    <xf numFmtId="0" fontId="13" fillId="0" borderId="0" xfId="0" applyFont="1" applyFill="1" applyBorder="1"/>
    <xf numFmtId="0" fontId="13" fillId="0" borderId="0" xfId="3" applyFont="1" applyFill="1" applyBorder="1"/>
    <xf numFmtId="0" fontId="4" fillId="3" borderId="2" xfId="3" applyFont="1" applyAlignment="1" applyProtection="1">
      <alignment horizontal="center" vertical="center" wrapText="1"/>
    </xf>
    <xf numFmtId="0" fontId="0" fillId="0" borderId="5" xfId="0" applyBorder="1" applyAlignment="1"/>
    <xf numFmtId="0" fontId="16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4" fillId="3" borderId="3" xfId="3" applyFont="1" applyBorder="1" applyAlignment="1" applyProtection="1">
      <alignment horizontal="center" vertical="center" wrapText="1"/>
    </xf>
    <xf numFmtId="164" fontId="2" fillId="2" borderId="1" xfId="1" applyNumberFormat="1" applyFont="1" applyFill="1" applyBorder="1"/>
    <xf numFmtId="0" fontId="0" fillId="5" borderId="0" xfId="0" applyFill="1"/>
    <xf numFmtId="0" fontId="4" fillId="3" borderId="3" xfId="3" applyFont="1" applyBorder="1" applyAlignment="1" applyProtection="1">
      <alignment horizontal="center" vertical="center" wrapText="1"/>
    </xf>
    <xf numFmtId="0" fontId="4" fillId="3" borderId="4" xfId="3" applyFont="1" applyBorder="1" applyAlignment="1" applyProtection="1">
      <alignment horizontal="center" vertical="center" wrapText="1"/>
    </xf>
  </cellXfs>
  <cellStyles count="6">
    <cellStyle name="Calculation 2" xfId="5" xr:uid="{00000000-0005-0000-0000-000000000000}"/>
    <cellStyle name="Comma" xfId="1" builtinId="3"/>
    <cellStyle name="Input" xfId="2" builtinId="20"/>
    <cellStyle name="Normal" xfId="0" builtinId="0"/>
    <cellStyle name="Normal 2" xfId="4" xr:uid="{00000000-0005-0000-0000-000004000000}"/>
    <cellStyle name="Note" xfId="3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</a:t>
            </a:r>
            <a:r>
              <a:rPr lang="en-US" baseline="-25000"/>
              <a:t>pot</a:t>
            </a:r>
            <a:r>
              <a:rPr lang="en-US"/>
              <a:t> Volumen [m</a:t>
            </a:r>
            <a:r>
              <a:rPr lang="en-US" baseline="30000"/>
              <a:t>3</a:t>
            </a:r>
            <a:r>
              <a:rPr lang="en-US"/>
              <a:t>]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841907261592301"/>
          <c:y val="0.16203703703703703"/>
          <c:w val="0.58080336832895885"/>
          <c:h val="0.7219830854476523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'Berechnung Potential &amp; Fracht'!$A$26</c:f>
              <c:strCache>
                <c:ptCount val="1"/>
                <c:pt idx="0">
                  <c:v>Gerinneholz</c:v>
                </c:pt>
              </c:strCache>
            </c:strRef>
          </c:tx>
          <c:invertIfNegative val="0"/>
          <c:cat>
            <c:strRef>
              <c:f>'Berechnung Potential &amp; Fracht'!$A$15:$A$17</c:f>
              <c:strCache>
                <c:ptCount val="3"/>
                <c:pt idx="0">
                  <c:v>SH"30"</c:v>
                </c:pt>
                <c:pt idx="1">
                  <c:v>SH100</c:v>
                </c:pt>
                <c:pt idx="2">
                  <c:v>SH"300"</c:v>
                </c:pt>
              </c:strCache>
            </c:strRef>
          </c:cat>
          <c:val>
            <c:numRef>
              <c:f>'Berechnung Potential &amp; Fracht'!$D$15:$D$17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C-438B-954B-A1E08F4539D4}"/>
            </c:ext>
          </c:extLst>
        </c:ser>
        <c:ser>
          <c:idx val="1"/>
          <c:order val="1"/>
          <c:tx>
            <c:strRef>
              <c:f>'Berechnung Potential &amp; Fracht'!$A$27</c:f>
              <c:strCache>
                <c:ptCount val="1"/>
                <c:pt idx="0">
                  <c:v>Seitenerosion</c:v>
                </c:pt>
              </c:strCache>
            </c:strRef>
          </c:tx>
          <c:invertIfNegative val="0"/>
          <c:cat>
            <c:strRef>
              <c:f>'Berechnung Potential &amp; Fracht'!$A$15:$A$17</c:f>
              <c:strCache>
                <c:ptCount val="3"/>
                <c:pt idx="0">
                  <c:v>SH"30"</c:v>
                </c:pt>
                <c:pt idx="1">
                  <c:v>SH100</c:v>
                </c:pt>
                <c:pt idx="2">
                  <c:v>SH"300"</c:v>
                </c:pt>
              </c:strCache>
            </c:strRef>
          </c:cat>
          <c:val>
            <c:numRef>
              <c:f>'Berechnung Potential &amp; Fracht'!$H$15:$H$17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2C-438B-954B-A1E08F4539D4}"/>
            </c:ext>
          </c:extLst>
        </c:ser>
        <c:ser>
          <c:idx val="2"/>
          <c:order val="2"/>
          <c:tx>
            <c:strRef>
              <c:f>'Berechnung Potential &amp; Fracht'!$A$28</c:f>
              <c:strCache>
                <c:ptCount val="1"/>
                <c:pt idx="0">
                  <c:v>Rutschung</c:v>
                </c:pt>
              </c:strCache>
            </c:strRef>
          </c:tx>
          <c:invertIfNegative val="0"/>
          <c:cat>
            <c:strRef>
              <c:f>'Berechnung Potential &amp; Fracht'!$A$15:$A$17</c:f>
              <c:strCache>
                <c:ptCount val="3"/>
                <c:pt idx="0">
                  <c:v>SH"30"</c:v>
                </c:pt>
                <c:pt idx="1">
                  <c:v>SH100</c:v>
                </c:pt>
                <c:pt idx="2">
                  <c:v>SH"300"</c:v>
                </c:pt>
              </c:strCache>
            </c:strRef>
          </c:cat>
          <c:val>
            <c:numRef>
              <c:f>'Berechnung Potential &amp; Fracht'!$J$15:$J$17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2C-438B-954B-A1E08F4539D4}"/>
            </c:ext>
          </c:extLst>
        </c:ser>
        <c:ser>
          <c:idx val="3"/>
          <c:order val="3"/>
          <c:tx>
            <c:strRef>
              <c:f>'Berechnung Potential &amp; Fracht'!$A$29</c:f>
              <c:strCache>
                <c:ptCount val="1"/>
                <c:pt idx="0">
                  <c:v>Murgang</c:v>
                </c:pt>
              </c:strCache>
            </c:strRef>
          </c:tx>
          <c:invertIfNegative val="0"/>
          <c:cat>
            <c:strRef>
              <c:f>'Berechnung Potential &amp; Fracht'!$A$15:$A$17</c:f>
              <c:strCache>
                <c:ptCount val="3"/>
                <c:pt idx="0">
                  <c:v>SH"30"</c:v>
                </c:pt>
                <c:pt idx="1">
                  <c:v>SH100</c:v>
                </c:pt>
                <c:pt idx="2">
                  <c:v>SH"300"</c:v>
                </c:pt>
              </c:strCache>
            </c:strRef>
          </c:cat>
          <c:val>
            <c:numRef>
              <c:f>'Berechnung Potential &amp; Fracht'!$F$15:$F$17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2C-438B-954B-A1E08F453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257984"/>
        <c:axId val="165259520"/>
      </c:barChart>
      <c:catAx>
        <c:axId val="1652579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65259520"/>
        <c:crosses val="autoZero"/>
        <c:auto val="1"/>
        <c:lblAlgn val="ctr"/>
        <c:lblOffset val="100"/>
        <c:noMultiLvlLbl val="0"/>
      </c:catAx>
      <c:valAx>
        <c:axId val="16525952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65257984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layout>
        <c:manualLayout>
          <c:xMode val="edge"/>
          <c:yMode val="edge"/>
          <c:x val="0.79091974921685204"/>
          <c:y val="0.18949090448679942"/>
          <c:w val="0.20349732767010989"/>
          <c:h val="0.3294850867442628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</a:t>
            </a:r>
            <a:r>
              <a:rPr lang="en-US" baseline="-25000"/>
              <a:t>pot</a:t>
            </a:r>
            <a:r>
              <a:rPr lang="en-US"/>
              <a:t> Fläche [ha]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841907261592301"/>
          <c:y val="0.16203703703703703"/>
          <c:w val="0.58080336832895885"/>
          <c:h val="0.7219830854476523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'Berechnung Potential &amp; Fracht'!$A$26</c:f>
              <c:strCache>
                <c:ptCount val="1"/>
                <c:pt idx="0">
                  <c:v>Gerinneholz</c:v>
                </c:pt>
              </c:strCache>
            </c:strRef>
          </c:tx>
          <c:invertIfNegative val="0"/>
          <c:cat>
            <c:strRef>
              <c:f>'Berechnung Potential &amp; Fracht'!$A$15:$A$17</c:f>
              <c:strCache>
                <c:ptCount val="3"/>
                <c:pt idx="0">
                  <c:v>SH"30"</c:v>
                </c:pt>
                <c:pt idx="1">
                  <c:v>SH100</c:v>
                </c:pt>
                <c:pt idx="2">
                  <c:v>SH"300"</c:v>
                </c:pt>
              </c:strCache>
            </c:strRef>
          </c:cat>
          <c:val>
            <c:numRef>
              <c:f>'Berechnung Potential &amp; Fracht'!$E$15:$E$17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7-457F-BC42-3EF04D2D7C46}"/>
            </c:ext>
          </c:extLst>
        </c:ser>
        <c:ser>
          <c:idx val="1"/>
          <c:order val="1"/>
          <c:tx>
            <c:strRef>
              <c:f>'Berechnung Potential &amp; Fracht'!$A$27</c:f>
              <c:strCache>
                <c:ptCount val="1"/>
                <c:pt idx="0">
                  <c:v>Seitenerosion</c:v>
                </c:pt>
              </c:strCache>
            </c:strRef>
          </c:tx>
          <c:invertIfNegative val="0"/>
          <c:cat>
            <c:strRef>
              <c:f>'Berechnung Potential &amp; Fracht'!$A$15:$A$17</c:f>
              <c:strCache>
                <c:ptCount val="3"/>
                <c:pt idx="0">
                  <c:v>SH"30"</c:v>
                </c:pt>
                <c:pt idx="1">
                  <c:v>SH100</c:v>
                </c:pt>
                <c:pt idx="2">
                  <c:v>SH"300"</c:v>
                </c:pt>
              </c:strCache>
            </c:strRef>
          </c:cat>
          <c:val>
            <c:numRef>
              <c:f>'Berechnung Potential &amp; Fracht'!$I$15:$I$17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17-457F-BC42-3EF04D2D7C46}"/>
            </c:ext>
          </c:extLst>
        </c:ser>
        <c:ser>
          <c:idx val="2"/>
          <c:order val="2"/>
          <c:tx>
            <c:strRef>
              <c:f>'Berechnung Potential &amp; Fracht'!$A$28</c:f>
              <c:strCache>
                <c:ptCount val="1"/>
                <c:pt idx="0">
                  <c:v>Rutschung</c:v>
                </c:pt>
              </c:strCache>
            </c:strRef>
          </c:tx>
          <c:invertIfNegative val="0"/>
          <c:cat>
            <c:strRef>
              <c:f>'Berechnung Potential &amp; Fracht'!$A$15:$A$17</c:f>
              <c:strCache>
                <c:ptCount val="3"/>
                <c:pt idx="0">
                  <c:v>SH"30"</c:v>
                </c:pt>
                <c:pt idx="1">
                  <c:v>SH100</c:v>
                </c:pt>
                <c:pt idx="2">
                  <c:v>SH"300"</c:v>
                </c:pt>
              </c:strCache>
            </c:strRef>
          </c:cat>
          <c:val>
            <c:numRef>
              <c:f>'Berechnung Potential &amp; Fracht'!$K$15:$K$17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17-457F-BC42-3EF04D2D7C46}"/>
            </c:ext>
          </c:extLst>
        </c:ser>
        <c:ser>
          <c:idx val="3"/>
          <c:order val="3"/>
          <c:tx>
            <c:strRef>
              <c:f>'Berechnung Potential &amp; Fracht'!$A$29</c:f>
              <c:strCache>
                <c:ptCount val="1"/>
                <c:pt idx="0">
                  <c:v>Murgang</c:v>
                </c:pt>
              </c:strCache>
            </c:strRef>
          </c:tx>
          <c:invertIfNegative val="0"/>
          <c:cat>
            <c:strRef>
              <c:f>'Berechnung Potential &amp; Fracht'!$A$15:$A$17</c:f>
              <c:strCache>
                <c:ptCount val="3"/>
                <c:pt idx="0">
                  <c:v>SH"30"</c:v>
                </c:pt>
                <c:pt idx="1">
                  <c:v>SH100</c:v>
                </c:pt>
                <c:pt idx="2">
                  <c:v>SH"300"</c:v>
                </c:pt>
              </c:strCache>
            </c:strRef>
          </c:cat>
          <c:val>
            <c:numRef>
              <c:f>'Berechnung Potential &amp; Fracht'!$G$15:$G$17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17-457F-BC42-3EF04D2D7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396608"/>
        <c:axId val="183398400"/>
      </c:barChart>
      <c:catAx>
        <c:axId val="1833966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83398400"/>
        <c:crosses val="autoZero"/>
        <c:auto val="1"/>
        <c:lblAlgn val="ctr"/>
        <c:lblOffset val="100"/>
        <c:noMultiLvlLbl val="0"/>
      </c:catAx>
      <c:valAx>
        <c:axId val="18339840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3396608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layout>
        <c:manualLayout>
          <c:xMode val="edge"/>
          <c:yMode val="edge"/>
          <c:x val="0.79091974921685204"/>
          <c:y val="0.18949090448679942"/>
          <c:w val="0.20349732767010989"/>
          <c:h val="0.3294850867442628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</a:t>
            </a:r>
            <a:r>
              <a:rPr lang="en-US" baseline="-25000"/>
              <a:t>est</a:t>
            </a:r>
            <a:r>
              <a:rPr lang="en-US"/>
              <a:t> Volumen [m</a:t>
            </a:r>
            <a:r>
              <a:rPr lang="en-US" baseline="30000"/>
              <a:t>3</a:t>
            </a:r>
            <a:r>
              <a:rPr lang="en-US"/>
              <a:t>]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841907261592301"/>
          <c:y val="0.16203703703703703"/>
          <c:w val="0.58080336832895885"/>
          <c:h val="0.7219830854476523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'Berechnung Potential &amp; Fracht'!$A$26</c:f>
              <c:strCache>
                <c:ptCount val="1"/>
                <c:pt idx="0">
                  <c:v>Gerinneholz</c:v>
                </c:pt>
              </c:strCache>
            </c:strRef>
          </c:tx>
          <c:invertIfNegative val="0"/>
          <c:cat>
            <c:strRef>
              <c:f>'Berechnung Potential &amp; Fracht'!$A$38:$A$40</c:f>
              <c:strCache>
                <c:ptCount val="3"/>
                <c:pt idx="0">
                  <c:v>SH"30"</c:v>
                </c:pt>
                <c:pt idx="1">
                  <c:v>SH100</c:v>
                </c:pt>
                <c:pt idx="2">
                  <c:v>SH"300"</c:v>
                </c:pt>
              </c:strCache>
            </c:strRef>
          </c:cat>
          <c:val>
            <c:numRef>
              <c:f>'Berechnung Potential &amp; Fracht'!$C$38:$C$40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D-4A08-8362-5ED87E877A95}"/>
            </c:ext>
          </c:extLst>
        </c:ser>
        <c:ser>
          <c:idx val="1"/>
          <c:order val="1"/>
          <c:tx>
            <c:strRef>
              <c:f>'Berechnung Potential &amp; Fracht'!$A$27</c:f>
              <c:strCache>
                <c:ptCount val="1"/>
                <c:pt idx="0">
                  <c:v>Seitenerosion</c:v>
                </c:pt>
              </c:strCache>
            </c:strRef>
          </c:tx>
          <c:invertIfNegative val="0"/>
          <c:cat>
            <c:strRef>
              <c:f>'Berechnung Potential &amp; Fracht'!$A$38:$A$40</c:f>
              <c:strCache>
                <c:ptCount val="3"/>
                <c:pt idx="0">
                  <c:v>SH"30"</c:v>
                </c:pt>
                <c:pt idx="1">
                  <c:v>SH100</c:v>
                </c:pt>
                <c:pt idx="2">
                  <c:v>SH"300"</c:v>
                </c:pt>
              </c:strCache>
            </c:strRef>
          </c:cat>
          <c:val>
            <c:numRef>
              <c:f>'Berechnung Potential &amp; Fracht'!$E$38:$E$40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DD-4A08-8362-5ED87E877A95}"/>
            </c:ext>
          </c:extLst>
        </c:ser>
        <c:ser>
          <c:idx val="2"/>
          <c:order val="2"/>
          <c:tx>
            <c:strRef>
              <c:f>'Berechnung Potential &amp; Fracht'!$A$28</c:f>
              <c:strCache>
                <c:ptCount val="1"/>
                <c:pt idx="0">
                  <c:v>Rutschung</c:v>
                </c:pt>
              </c:strCache>
            </c:strRef>
          </c:tx>
          <c:invertIfNegative val="0"/>
          <c:cat>
            <c:strRef>
              <c:f>'Berechnung Potential &amp; Fracht'!$A$38:$A$40</c:f>
              <c:strCache>
                <c:ptCount val="3"/>
                <c:pt idx="0">
                  <c:v>SH"30"</c:v>
                </c:pt>
                <c:pt idx="1">
                  <c:v>SH100</c:v>
                </c:pt>
                <c:pt idx="2">
                  <c:v>SH"300"</c:v>
                </c:pt>
              </c:strCache>
            </c:strRef>
          </c:cat>
          <c:val>
            <c:numRef>
              <c:f>'Berechnung Potential &amp; Fracht'!$F$38:$F$40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DD-4A08-8362-5ED87E877A95}"/>
            </c:ext>
          </c:extLst>
        </c:ser>
        <c:ser>
          <c:idx val="3"/>
          <c:order val="3"/>
          <c:tx>
            <c:strRef>
              <c:f>'Berechnung Potential &amp; Fracht'!$A$29</c:f>
              <c:strCache>
                <c:ptCount val="1"/>
                <c:pt idx="0">
                  <c:v>Murgang</c:v>
                </c:pt>
              </c:strCache>
            </c:strRef>
          </c:tx>
          <c:invertIfNegative val="0"/>
          <c:cat>
            <c:strRef>
              <c:f>'Berechnung Potential &amp; Fracht'!$A$38:$A$40</c:f>
              <c:strCache>
                <c:ptCount val="3"/>
                <c:pt idx="0">
                  <c:v>SH"30"</c:v>
                </c:pt>
                <c:pt idx="1">
                  <c:v>SH100</c:v>
                </c:pt>
                <c:pt idx="2">
                  <c:v>SH"300"</c:v>
                </c:pt>
              </c:strCache>
            </c:strRef>
          </c:cat>
          <c:val>
            <c:numRef>
              <c:f>'Berechnung Potential &amp; Fracht'!$D$38:$D$40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DD-4A08-8362-5ED87E877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418240"/>
        <c:axId val="183428224"/>
      </c:barChart>
      <c:catAx>
        <c:axId val="1834182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83428224"/>
        <c:crosses val="autoZero"/>
        <c:auto val="1"/>
        <c:lblAlgn val="ctr"/>
        <c:lblOffset val="100"/>
        <c:noMultiLvlLbl val="0"/>
      </c:catAx>
      <c:valAx>
        <c:axId val="18342822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341824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layout>
        <c:manualLayout>
          <c:xMode val="edge"/>
          <c:yMode val="edge"/>
          <c:x val="0.79091974921685204"/>
          <c:y val="0.18949090448679942"/>
          <c:w val="0.20349732767010989"/>
          <c:h val="0.3294850867442628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Gesamtes Schwemmholzpotential </a:t>
            </a:r>
            <a:r>
              <a:rPr lang="en-US" sz="1800" b="1" i="0" u="none" strike="noStrike" baseline="0">
                <a:effectLst/>
              </a:rPr>
              <a:t>V</a:t>
            </a:r>
            <a:r>
              <a:rPr lang="en-US" sz="1800" b="1" i="0" u="none" strike="noStrike" baseline="-25000">
                <a:effectLst/>
              </a:rPr>
              <a:t>pot </a:t>
            </a:r>
            <a:r>
              <a:rPr lang="en-US" sz="1800" b="1" i="0" u="none" strike="noStrike" baseline="0">
                <a:effectLst/>
              </a:rPr>
              <a:t>[m</a:t>
            </a:r>
            <a:r>
              <a:rPr lang="en-US" sz="1800" b="1" i="0" u="none" strike="noStrike" baseline="30000">
                <a:effectLst/>
              </a:rPr>
              <a:t>3</a:t>
            </a:r>
            <a:r>
              <a:rPr lang="en-US" sz="1800" b="1" i="0" u="none" strike="noStrike" baseline="0">
                <a:effectLst/>
              </a:rPr>
              <a:t>]</a:t>
            </a:r>
            <a:r>
              <a:rPr lang="en-US" sz="1800" b="1" i="0" u="none" strike="noStrike" baseline="-25000">
                <a:effectLst/>
              </a:rPr>
              <a:t> 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'Berechnung Potential &amp; Fracht'!$A$12</c:f>
              <c:strCache>
                <c:ptCount val="1"/>
                <c:pt idx="0">
                  <c:v>Schwemmholzpotential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'Berechnung Potential &amp; Fracht'!$A$15:$A$17</c:f>
              <c:strCache>
                <c:ptCount val="3"/>
                <c:pt idx="0">
                  <c:v>SH"30"</c:v>
                </c:pt>
                <c:pt idx="1">
                  <c:v>SH100</c:v>
                </c:pt>
                <c:pt idx="2">
                  <c:v>SH"300"</c:v>
                </c:pt>
              </c:strCache>
            </c:strRef>
          </c:cat>
          <c:val>
            <c:numRef>
              <c:f>'Berechnung Potential &amp; Fracht'!$B$15:$B$17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9-453F-B9E7-403C0D0B2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3458816"/>
        <c:axId val="183460608"/>
      </c:barChart>
      <c:catAx>
        <c:axId val="18345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460608"/>
        <c:crosses val="autoZero"/>
        <c:auto val="1"/>
        <c:lblAlgn val="ctr"/>
        <c:lblOffset val="100"/>
        <c:noMultiLvlLbl val="0"/>
      </c:catAx>
      <c:valAx>
        <c:axId val="183460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3458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Gesamte Schwemmholzfracht </a:t>
            </a:r>
            <a:r>
              <a:rPr lang="en-US" sz="1800" b="1" i="0" u="none" strike="noStrike" baseline="0">
                <a:effectLst/>
              </a:rPr>
              <a:t>V</a:t>
            </a:r>
            <a:r>
              <a:rPr lang="en-US" sz="1800" b="1" i="0" u="none" strike="noStrike" baseline="-25000">
                <a:effectLst/>
              </a:rPr>
              <a:t>est  </a:t>
            </a:r>
            <a:r>
              <a:rPr lang="en-US" sz="1800" b="1" i="0" baseline="0">
                <a:effectLst/>
              </a:rPr>
              <a:t>[m</a:t>
            </a:r>
            <a:r>
              <a:rPr lang="en-US" sz="1800" b="1" i="0" baseline="30000">
                <a:effectLst/>
              </a:rPr>
              <a:t>3</a:t>
            </a:r>
            <a:r>
              <a:rPr lang="en-US" sz="1800" b="1" i="0" baseline="0">
                <a:effectLst/>
              </a:rPr>
              <a:t>]</a:t>
            </a:r>
            <a:endParaRPr lang="en-US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724536057393814E-2"/>
          <c:y val="0.2125352352718653"/>
          <c:w val="0.86487315227555517"/>
          <c:h val="0.6718498295152477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'Berechnung Potential &amp; Fracht'!$A$35</c:f>
              <c:strCache>
                <c:ptCount val="1"/>
                <c:pt idx="0">
                  <c:v>Schwemmholzfracht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'Berechnung Potential &amp; Fracht'!$A$38:$A$40</c:f>
              <c:strCache>
                <c:ptCount val="3"/>
                <c:pt idx="0">
                  <c:v>SH"30"</c:v>
                </c:pt>
                <c:pt idx="1">
                  <c:v>SH100</c:v>
                </c:pt>
                <c:pt idx="2">
                  <c:v>SH"300"</c:v>
                </c:pt>
              </c:strCache>
            </c:strRef>
          </c:cat>
          <c:val>
            <c:numRef>
              <c:f>'Berechnung Potential &amp; Fracht'!$B$38:$B$40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1-4C54-AF9B-139E19EE3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3571200"/>
        <c:axId val="183572736"/>
      </c:barChart>
      <c:catAx>
        <c:axId val="183571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572736"/>
        <c:crosses val="autoZero"/>
        <c:auto val="1"/>
        <c:lblAlgn val="ctr"/>
        <c:lblOffset val="100"/>
        <c:noMultiLvlLbl val="0"/>
      </c:catAx>
      <c:valAx>
        <c:axId val="1835727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3571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1046151</xdr:colOff>
      <xdr:row>18</xdr:row>
      <xdr:rowOff>1120</xdr:rowOff>
    </xdr:from>
    <xdr:to>
      <xdr:col>12</xdr:col>
      <xdr:colOff>356989</xdr:colOff>
      <xdr:row>30</xdr:row>
      <xdr:rowOff>122143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18</xdr:row>
      <xdr:rowOff>0</xdr:rowOff>
    </xdr:from>
    <xdr:to>
      <xdr:col>16</xdr:col>
      <xdr:colOff>521873</xdr:colOff>
      <xdr:row>30</xdr:row>
      <xdr:rowOff>121023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12</xdr:col>
      <xdr:colOff>358588</xdr:colOff>
      <xdr:row>44</xdr:row>
      <xdr:rowOff>39380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1209550</xdr:colOff>
      <xdr:row>18</xdr:row>
      <xdr:rowOff>29317</xdr:rowOff>
    </xdr:from>
    <xdr:to>
      <xdr:col>21</xdr:col>
      <xdr:colOff>809800</xdr:colOff>
      <xdr:row>30</xdr:row>
      <xdr:rowOff>79540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</xdr:colOff>
      <xdr:row>34</xdr:row>
      <xdr:rowOff>173182</xdr:rowOff>
    </xdr:from>
    <xdr:to>
      <xdr:col>21</xdr:col>
      <xdr:colOff>852108</xdr:colOff>
      <xdr:row>43</xdr:row>
      <xdr:rowOff>162791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port_Output_1" connectionId="1" xr16:uid="{00000000-0016-0000-02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zoomScale="70" zoomScaleNormal="70" workbookViewId="0">
      <selection activeCell="C17" sqref="C17"/>
    </sheetView>
  </sheetViews>
  <sheetFormatPr defaultRowHeight="15" x14ac:dyDescent="0.25"/>
  <cols>
    <col min="1" max="1" width="21.42578125" customWidth="1"/>
    <col min="2" max="2" width="23.42578125" customWidth="1"/>
    <col min="3" max="3" width="22.7109375" customWidth="1"/>
    <col min="4" max="4" width="22.28515625" customWidth="1"/>
    <col min="5" max="5" width="24" customWidth="1"/>
    <col min="6" max="6" width="22.7109375" customWidth="1"/>
    <col min="7" max="13" width="15.7109375" customWidth="1"/>
    <col min="14" max="15" width="20.7109375" customWidth="1"/>
    <col min="16" max="16" width="18.7109375" bestFit="1" customWidth="1"/>
    <col min="17" max="17" width="18.85546875" bestFit="1" customWidth="1"/>
    <col min="18" max="18" width="19.28515625" bestFit="1" customWidth="1"/>
    <col min="19" max="19" width="15" bestFit="1" customWidth="1"/>
    <col min="20" max="20" width="15.28515625" bestFit="1" customWidth="1"/>
    <col min="21" max="21" width="15.7109375" bestFit="1" customWidth="1"/>
    <col min="22" max="22" width="29.5703125" bestFit="1" customWidth="1"/>
    <col min="23" max="23" width="25.7109375" bestFit="1" customWidth="1"/>
    <col min="24" max="24" width="18.7109375" bestFit="1" customWidth="1"/>
    <col min="25" max="25" width="15" bestFit="1" customWidth="1"/>
    <col min="26" max="26" width="34.42578125" bestFit="1" customWidth="1"/>
    <col min="27" max="27" width="18.7109375" bestFit="1" customWidth="1"/>
    <col min="28" max="28" width="15" bestFit="1" customWidth="1"/>
    <col min="29" max="29" width="34.42578125" bestFit="1" customWidth="1"/>
    <col min="30" max="30" width="25.85546875" bestFit="1" customWidth="1"/>
    <col min="31" max="31" width="32.85546875" bestFit="1" customWidth="1"/>
  </cols>
  <sheetData>
    <row r="1" spans="1:15" x14ac:dyDescent="0.25">
      <c r="A1" s="1" t="s">
        <v>152</v>
      </c>
    </row>
    <row r="3" spans="1:15" x14ac:dyDescent="0.25">
      <c r="A3" s="1" t="s">
        <v>153</v>
      </c>
    </row>
    <row r="5" spans="1:15" x14ac:dyDescent="0.25">
      <c r="A5" s="1" t="s">
        <v>154</v>
      </c>
    </row>
    <row r="12" spans="1:15" ht="15.75" x14ac:dyDescent="0.25">
      <c r="A12" s="9" t="s">
        <v>24</v>
      </c>
    </row>
    <row r="13" spans="1:15" ht="49.5" customHeight="1" x14ac:dyDescent="0.25">
      <c r="A13" s="3" t="s">
        <v>0</v>
      </c>
      <c r="B13" s="21" t="s">
        <v>156</v>
      </c>
      <c r="C13" s="22"/>
      <c r="D13" s="21" t="s">
        <v>4</v>
      </c>
      <c r="E13" s="22"/>
      <c r="F13" s="21" t="s">
        <v>2</v>
      </c>
      <c r="G13" s="22"/>
      <c r="H13" s="21" t="s">
        <v>1</v>
      </c>
      <c r="I13" s="22"/>
      <c r="J13" s="21" t="s">
        <v>3</v>
      </c>
      <c r="K13" s="22"/>
      <c r="L13" s="21" t="s">
        <v>155</v>
      </c>
      <c r="M13" s="22"/>
      <c r="N13" s="8" t="s">
        <v>7</v>
      </c>
      <c r="O13" s="8" t="s">
        <v>9</v>
      </c>
    </row>
    <row r="14" spans="1:15" s="2" customFormat="1" ht="17.25" x14ac:dyDescent="0.25">
      <c r="A14"/>
      <c r="B14" s="2" t="s">
        <v>5</v>
      </c>
      <c r="C14" s="2" t="s">
        <v>6</v>
      </c>
      <c r="D14" s="2" t="s">
        <v>5</v>
      </c>
      <c r="E14" s="2" t="s">
        <v>6</v>
      </c>
      <c r="F14" s="2" t="s">
        <v>5</v>
      </c>
      <c r="G14" s="2" t="s">
        <v>6</v>
      </c>
      <c r="H14" s="2" t="s">
        <v>5</v>
      </c>
      <c r="I14" s="2" t="s">
        <v>6</v>
      </c>
      <c r="J14" s="2" t="s">
        <v>5</v>
      </c>
      <c r="K14" s="2" t="s">
        <v>6</v>
      </c>
      <c r="L14" s="2" t="s">
        <v>5</v>
      </c>
      <c r="M14" s="2" t="s">
        <v>6</v>
      </c>
      <c r="N14" s="2" t="s">
        <v>8</v>
      </c>
      <c r="O14" s="2" t="s">
        <v>10</v>
      </c>
    </row>
    <row r="15" spans="1:15" ht="26.25" x14ac:dyDescent="0.45">
      <c r="A15" s="7" t="s">
        <v>11</v>
      </c>
      <c r="B15" s="5">
        <f>B2</f>
        <v>0</v>
      </c>
      <c r="C15" s="6">
        <f>SUM(G2:J2)/10000</f>
        <v>0</v>
      </c>
      <c r="D15" s="5">
        <f>F2</f>
        <v>0</v>
      </c>
      <c r="E15" s="6">
        <f>J2/10000</f>
        <v>0</v>
      </c>
      <c r="F15" s="5">
        <f>D2</f>
        <v>0</v>
      </c>
      <c r="G15" s="6">
        <f>H2/10000</f>
        <v>0</v>
      </c>
      <c r="H15" s="5">
        <f>C2</f>
        <v>0</v>
      </c>
      <c r="I15" s="6">
        <f>G2/10000</f>
        <v>0</v>
      </c>
      <c r="J15" s="5">
        <f>E2</f>
        <v>0</v>
      </c>
      <c r="K15" s="6">
        <f>I2/10000</f>
        <v>0</v>
      </c>
      <c r="L15" s="5">
        <f>Z2</f>
        <v>0</v>
      </c>
      <c r="M15" s="19"/>
      <c r="N15" s="6" t="e">
        <f>W2/V2*100</f>
        <v>#DIV/0!</v>
      </c>
      <c r="O15" s="5">
        <f>M2</f>
        <v>0</v>
      </c>
    </row>
    <row r="16" spans="1:15" ht="26.25" x14ac:dyDescent="0.45">
      <c r="A16" s="7" t="s">
        <v>13</v>
      </c>
      <c r="B16" s="5">
        <f>B4</f>
        <v>0</v>
      </c>
      <c r="C16" s="6">
        <f>SUM(G4:J4)/10000</f>
        <v>0</v>
      </c>
      <c r="D16" s="5">
        <f>F4</f>
        <v>0</v>
      </c>
      <c r="E16" s="6">
        <f>J4/10000</f>
        <v>0</v>
      </c>
      <c r="F16" s="5">
        <f>D4</f>
        <v>0</v>
      </c>
      <c r="G16" s="6">
        <f>H4/10000</f>
        <v>0</v>
      </c>
      <c r="H16" s="5">
        <f>C4</f>
        <v>0</v>
      </c>
      <c r="I16" s="6">
        <f>G4/10000</f>
        <v>0</v>
      </c>
      <c r="J16" s="5">
        <f>E4</f>
        <v>0</v>
      </c>
      <c r="K16" s="6">
        <f>I4/10000</f>
        <v>0</v>
      </c>
      <c r="L16" s="5">
        <f>Z4</f>
        <v>0</v>
      </c>
      <c r="M16" s="19"/>
      <c r="N16" s="6" t="e">
        <f>W4/V4*100</f>
        <v>#DIV/0!</v>
      </c>
      <c r="O16" s="5">
        <f>M4</f>
        <v>0</v>
      </c>
    </row>
    <row r="17" spans="1:15" ht="26.25" x14ac:dyDescent="0.45">
      <c r="A17" s="7" t="s">
        <v>12</v>
      </c>
      <c r="B17" s="5">
        <f>B6</f>
        <v>0</v>
      </c>
      <c r="C17" s="6">
        <f>SUM(G6:J6)/10000</f>
        <v>0</v>
      </c>
      <c r="D17" s="5">
        <f>F6</f>
        <v>0</v>
      </c>
      <c r="E17" s="6">
        <f>J6/10000</f>
        <v>0</v>
      </c>
      <c r="F17" s="5">
        <f>D6</f>
        <v>0</v>
      </c>
      <c r="G17" s="6">
        <f>H6/10000</f>
        <v>0</v>
      </c>
      <c r="H17" s="5">
        <f>C6</f>
        <v>0</v>
      </c>
      <c r="I17" s="6">
        <f>G6/10000</f>
        <v>0</v>
      </c>
      <c r="J17" s="5">
        <f>E6</f>
        <v>0</v>
      </c>
      <c r="K17" s="6">
        <f>I6/10000</f>
        <v>0</v>
      </c>
      <c r="L17" s="5">
        <f>Z6</f>
        <v>0</v>
      </c>
      <c r="M17" s="19"/>
      <c r="N17" s="6" t="e">
        <f>W6/V6*100</f>
        <v>#DIV/0!</v>
      </c>
      <c r="O17" s="5">
        <f>M6</f>
        <v>0</v>
      </c>
    </row>
    <row r="18" spans="1:15" x14ac:dyDescent="0.25">
      <c r="L18" s="4"/>
    </row>
    <row r="20" spans="1:15" x14ac:dyDescent="0.25">
      <c r="L20" s="4"/>
    </row>
    <row r="21" spans="1:15" x14ac:dyDescent="0.25">
      <c r="L21" s="4"/>
    </row>
    <row r="22" spans="1:15" x14ac:dyDescent="0.25">
      <c r="L22" s="4"/>
    </row>
    <row r="24" spans="1:15" ht="15.75" x14ac:dyDescent="0.25">
      <c r="A24" s="9" t="s">
        <v>14</v>
      </c>
    </row>
    <row r="25" spans="1:15" ht="26.25" x14ac:dyDescent="0.45">
      <c r="B25" s="7" t="s">
        <v>11</v>
      </c>
      <c r="C25" s="7" t="s">
        <v>13</v>
      </c>
      <c r="D25" s="7" t="s">
        <v>12</v>
      </c>
    </row>
    <row r="26" spans="1:15" ht="18.75" x14ac:dyDescent="0.3">
      <c r="A26" s="11" t="s">
        <v>15</v>
      </c>
      <c r="B26" s="10">
        <v>0.1</v>
      </c>
      <c r="C26" s="10">
        <v>0.3</v>
      </c>
      <c r="D26" s="10">
        <v>0.7</v>
      </c>
    </row>
    <row r="27" spans="1:15" ht="18.75" x14ac:dyDescent="0.3">
      <c r="A27" s="11" t="s">
        <v>16</v>
      </c>
      <c r="B27" s="10">
        <v>0.05</v>
      </c>
      <c r="C27" s="10">
        <v>0.1</v>
      </c>
      <c r="D27" s="10">
        <v>0.2</v>
      </c>
    </row>
    <row r="28" spans="1:15" ht="18.75" x14ac:dyDescent="0.3">
      <c r="A28" s="12" t="s">
        <v>17</v>
      </c>
      <c r="B28" s="10">
        <v>0.01</v>
      </c>
      <c r="C28" s="10">
        <v>0.05</v>
      </c>
      <c r="D28" s="10">
        <v>0.1</v>
      </c>
    </row>
    <row r="29" spans="1:15" ht="18.75" x14ac:dyDescent="0.3">
      <c r="A29" s="11" t="s">
        <v>18</v>
      </c>
      <c r="B29" s="10">
        <v>0.05</v>
      </c>
      <c r="C29" s="10">
        <v>0.1</v>
      </c>
      <c r="D29" s="10">
        <v>0.3</v>
      </c>
    </row>
    <row r="35" spans="1:9" ht="15.75" x14ac:dyDescent="0.25">
      <c r="A35" s="9" t="s">
        <v>25</v>
      </c>
    </row>
    <row r="36" spans="1:9" ht="58.5" customHeight="1" x14ac:dyDescent="0.25">
      <c r="A36" s="13" t="s">
        <v>0</v>
      </c>
      <c r="B36" s="18" t="s">
        <v>23</v>
      </c>
      <c r="C36" s="18" t="s">
        <v>19</v>
      </c>
      <c r="D36" s="18" t="s">
        <v>20</v>
      </c>
      <c r="E36" s="18" t="s">
        <v>21</v>
      </c>
      <c r="F36" s="13" t="s">
        <v>22</v>
      </c>
    </row>
    <row r="37" spans="1:9" ht="17.25" x14ac:dyDescent="0.25">
      <c r="B37" s="2" t="s">
        <v>5</v>
      </c>
      <c r="C37" s="2" t="s">
        <v>5</v>
      </c>
      <c r="D37" s="2" t="s">
        <v>5</v>
      </c>
      <c r="E37" s="2" t="s">
        <v>5</v>
      </c>
      <c r="F37" s="2" t="s">
        <v>5</v>
      </c>
      <c r="G37" s="14"/>
      <c r="H37" s="14"/>
      <c r="I37" s="14"/>
    </row>
    <row r="38" spans="1:9" ht="26.25" x14ac:dyDescent="0.45">
      <c r="A38" s="7" t="s">
        <v>11</v>
      </c>
      <c r="B38" s="5">
        <f>SUM(C38:F38)</f>
        <v>0</v>
      </c>
      <c r="C38" s="5">
        <f>B26*D15</f>
        <v>0</v>
      </c>
      <c r="D38" s="5">
        <f>F15*B29</f>
        <v>0</v>
      </c>
      <c r="E38" s="5">
        <f>H15*B27</f>
        <v>0</v>
      </c>
      <c r="F38" s="5">
        <f>J15*B28</f>
        <v>0</v>
      </c>
    </row>
    <row r="39" spans="1:9" ht="26.25" x14ac:dyDescent="0.45">
      <c r="A39" s="7" t="s">
        <v>13</v>
      </c>
      <c r="B39" s="5">
        <f t="shared" ref="B39:B40" si="0">SUM(C39:F39)</f>
        <v>0</v>
      </c>
      <c r="C39" s="5">
        <f>C26*D16</f>
        <v>0</v>
      </c>
      <c r="D39" s="5">
        <f>F16*C29</f>
        <v>0</v>
      </c>
      <c r="E39" s="5">
        <f>H16*C27</f>
        <v>0</v>
      </c>
      <c r="F39" s="5">
        <f>J16*C28</f>
        <v>0</v>
      </c>
    </row>
    <row r="40" spans="1:9" ht="26.25" x14ac:dyDescent="0.45">
      <c r="A40" s="7" t="s">
        <v>12</v>
      </c>
      <c r="B40" s="5">
        <f t="shared" si="0"/>
        <v>0</v>
      </c>
      <c r="C40" s="5">
        <f>D26*D17</f>
        <v>0</v>
      </c>
      <c r="D40" s="5">
        <f>F17*D29</f>
        <v>0</v>
      </c>
      <c r="E40" s="5">
        <f>H17*D27</f>
        <v>0</v>
      </c>
      <c r="F40" s="5">
        <f>J17*D28</f>
        <v>0</v>
      </c>
    </row>
  </sheetData>
  <mergeCells count="6">
    <mergeCell ref="L13:M13"/>
    <mergeCell ref="B13:C13"/>
    <mergeCell ref="D13:E13"/>
    <mergeCell ref="F13:G13"/>
    <mergeCell ref="H13:I13"/>
    <mergeCell ref="J13:K13"/>
  </mergeCells>
  <pageMargins left="0.7" right="0.7" top="0.75" bottom="0.75" header="0.3" footer="0.3"/>
  <pageSetup paperSize="9" orientation="portrait" r:id="rId1"/>
  <ignoredErrors>
    <ignoredError sqref="J15:J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zoomScale="85" zoomScaleNormal="85" workbookViewId="0">
      <selection activeCell="C28" sqref="C28"/>
    </sheetView>
  </sheetViews>
  <sheetFormatPr defaultRowHeight="15" x14ac:dyDescent="0.25"/>
  <cols>
    <col min="2" max="2" width="48.140625" customWidth="1"/>
    <col min="3" max="3" width="150.140625" customWidth="1"/>
    <col min="4" max="4" width="26.5703125" customWidth="1"/>
    <col min="5" max="5" width="70" customWidth="1"/>
  </cols>
  <sheetData>
    <row r="1" spans="1:5" s="15" customFormat="1" ht="21" x14ac:dyDescent="0.35">
      <c r="A1" s="15" t="s">
        <v>26</v>
      </c>
      <c r="B1" s="15" t="s">
        <v>27</v>
      </c>
      <c r="C1" s="15" t="s">
        <v>28</v>
      </c>
      <c r="D1" s="15" t="s">
        <v>29</v>
      </c>
      <c r="E1" s="15" t="s">
        <v>30</v>
      </c>
    </row>
    <row r="2" spans="1:5" ht="17.25" x14ac:dyDescent="0.25">
      <c r="A2">
        <v>1</v>
      </c>
      <c r="B2" t="s">
        <v>31</v>
      </c>
      <c r="C2" t="s">
        <v>32</v>
      </c>
      <c r="D2" t="s">
        <v>33</v>
      </c>
      <c r="E2" t="s">
        <v>34</v>
      </c>
    </row>
    <row r="3" spans="1:5" x14ac:dyDescent="0.25">
      <c r="A3">
        <v>2</v>
      </c>
      <c r="B3" t="s">
        <v>35</v>
      </c>
      <c r="C3" t="s">
        <v>36</v>
      </c>
      <c r="D3" t="s">
        <v>37</v>
      </c>
      <c r="E3" t="s">
        <v>38</v>
      </c>
    </row>
    <row r="4" spans="1:5" ht="30" customHeight="1" x14ac:dyDescent="0.25">
      <c r="A4">
        <v>3</v>
      </c>
      <c r="B4" t="s">
        <v>39</v>
      </c>
      <c r="C4" t="s">
        <v>40</v>
      </c>
      <c r="D4" t="s">
        <v>37</v>
      </c>
      <c r="E4" s="16" t="s">
        <v>41</v>
      </c>
    </row>
    <row r="5" spans="1:5" x14ac:dyDescent="0.25">
      <c r="A5">
        <v>4</v>
      </c>
      <c r="B5" t="s">
        <v>42</v>
      </c>
      <c r="C5" t="s">
        <v>43</v>
      </c>
      <c r="D5" t="s">
        <v>37</v>
      </c>
      <c r="E5" t="s">
        <v>44</v>
      </c>
    </row>
    <row r="6" spans="1:5" ht="45" x14ac:dyDescent="0.25">
      <c r="A6">
        <v>5</v>
      </c>
      <c r="B6" t="s">
        <v>45</v>
      </c>
      <c r="C6" t="s">
        <v>46</v>
      </c>
      <c r="D6" t="s">
        <v>37</v>
      </c>
      <c r="E6" s="16" t="s">
        <v>47</v>
      </c>
    </row>
    <row r="7" spans="1:5" x14ac:dyDescent="0.25">
      <c r="A7">
        <v>6</v>
      </c>
      <c r="B7" t="s">
        <v>48</v>
      </c>
      <c r="C7" t="s">
        <v>49</v>
      </c>
      <c r="D7" t="s">
        <v>37</v>
      </c>
      <c r="E7" t="s">
        <v>50</v>
      </c>
    </row>
    <row r="8" spans="1:5" x14ac:dyDescent="0.25">
      <c r="A8">
        <v>7</v>
      </c>
      <c r="B8" t="s">
        <v>51</v>
      </c>
      <c r="C8" t="s">
        <v>52</v>
      </c>
      <c r="D8" t="s">
        <v>33</v>
      </c>
      <c r="E8" t="s">
        <v>53</v>
      </c>
    </row>
    <row r="9" spans="1:5" ht="60" x14ac:dyDescent="0.25">
      <c r="A9">
        <v>8</v>
      </c>
      <c r="B9" t="s">
        <v>54</v>
      </c>
      <c r="C9" t="s">
        <v>55</v>
      </c>
      <c r="D9" t="s">
        <v>37</v>
      </c>
      <c r="E9" s="16" t="s">
        <v>56</v>
      </c>
    </row>
    <row r="10" spans="1:5" x14ac:dyDescent="0.25">
      <c r="A10">
        <v>9</v>
      </c>
      <c r="B10" t="s">
        <v>57</v>
      </c>
      <c r="C10" t="s">
        <v>58</v>
      </c>
      <c r="D10" t="s">
        <v>37</v>
      </c>
      <c r="E10" t="s">
        <v>59</v>
      </c>
    </row>
    <row r="11" spans="1:5" x14ac:dyDescent="0.25">
      <c r="A11">
        <v>10</v>
      </c>
      <c r="B11" t="s">
        <v>60</v>
      </c>
      <c r="C11" t="s">
        <v>61</v>
      </c>
      <c r="D11" t="s">
        <v>33</v>
      </c>
      <c r="E11" t="s">
        <v>62</v>
      </c>
    </row>
    <row r="12" spans="1:5" ht="30" x14ac:dyDescent="0.25">
      <c r="A12">
        <v>11</v>
      </c>
      <c r="B12" t="s">
        <v>63</v>
      </c>
      <c r="C12" t="s">
        <v>64</v>
      </c>
      <c r="D12" t="s">
        <v>37</v>
      </c>
      <c r="E12" s="16" t="s">
        <v>65</v>
      </c>
    </row>
    <row r="13" spans="1:5" x14ac:dyDescent="0.25">
      <c r="A13">
        <v>12</v>
      </c>
      <c r="B13" t="s">
        <v>66</v>
      </c>
      <c r="C13" t="s">
        <v>67</v>
      </c>
      <c r="D13" t="s">
        <v>37</v>
      </c>
      <c r="E13" t="s">
        <v>68</v>
      </c>
    </row>
    <row r="14" spans="1:5" x14ac:dyDescent="0.25">
      <c r="A14">
        <v>13</v>
      </c>
      <c r="B14" t="s">
        <v>69</v>
      </c>
      <c r="C14" t="s">
        <v>70</v>
      </c>
      <c r="D14" t="s">
        <v>33</v>
      </c>
      <c r="E14" t="s">
        <v>71</v>
      </c>
    </row>
    <row r="15" spans="1:5" x14ac:dyDescent="0.25">
      <c r="A15">
        <v>14</v>
      </c>
      <c r="B15" t="s">
        <v>72</v>
      </c>
      <c r="C15" t="s">
        <v>73</v>
      </c>
      <c r="D15" t="s">
        <v>37</v>
      </c>
      <c r="E15" t="s">
        <v>74</v>
      </c>
    </row>
    <row r="16" spans="1:5" x14ac:dyDescent="0.25">
      <c r="A16">
        <v>15</v>
      </c>
      <c r="B16" t="s">
        <v>75</v>
      </c>
      <c r="C16" t="s">
        <v>76</v>
      </c>
      <c r="D16" t="s">
        <v>33</v>
      </c>
      <c r="E16" t="s">
        <v>77</v>
      </c>
    </row>
    <row r="17" spans="1:4" x14ac:dyDescent="0.25">
      <c r="A17">
        <v>16</v>
      </c>
      <c r="B17" t="s">
        <v>78</v>
      </c>
      <c r="C17" t="s">
        <v>79</v>
      </c>
      <c r="D17" t="s">
        <v>80</v>
      </c>
    </row>
    <row r="18" spans="1:4" ht="8.25" customHeight="1" x14ac:dyDescent="0.25">
      <c r="A18" s="20"/>
      <c r="B18" s="20"/>
      <c r="C18" s="20"/>
    </row>
    <row r="19" spans="1:4" ht="20.25" x14ac:dyDescent="0.35">
      <c r="A19" s="17" t="s">
        <v>158</v>
      </c>
      <c r="B19" s="17" t="s">
        <v>81</v>
      </c>
      <c r="C19" s="17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8"/>
  <sheetViews>
    <sheetView zoomScale="90" zoomScaleNormal="90" workbookViewId="0">
      <selection activeCell="C28" sqref="C28"/>
    </sheetView>
  </sheetViews>
  <sheetFormatPr defaultRowHeight="15" x14ac:dyDescent="0.25"/>
  <cols>
    <col min="2" max="2" width="38" bestFit="1" customWidth="1"/>
    <col min="3" max="3" width="140.28515625" customWidth="1"/>
    <col min="4" max="4" width="24.42578125" customWidth="1"/>
    <col min="5" max="5" width="24.5703125" bestFit="1" customWidth="1"/>
    <col min="6" max="6" width="60.42578125" customWidth="1"/>
    <col min="7" max="7" width="27" bestFit="1" customWidth="1"/>
    <col min="8" max="8" width="38" bestFit="1" customWidth="1"/>
    <col min="9" max="9" width="33" bestFit="1" customWidth="1"/>
    <col min="10" max="10" width="34.5703125" bestFit="1" customWidth="1"/>
    <col min="11" max="11" width="16.140625" bestFit="1" customWidth="1"/>
    <col min="12" max="12" width="22.5703125" bestFit="1" customWidth="1"/>
    <col min="13" max="13" width="28.85546875" bestFit="1" customWidth="1"/>
    <col min="14" max="14" width="31.28515625" bestFit="1" customWidth="1"/>
    <col min="15" max="15" width="27.28515625" bestFit="1" customWidth="1"/>
    <col min="16" max="16" width="32.7109375" bestFit="1" customWidth="1"/>
    <col min="17" max="17" width="15.7109375" bestFit="1" customWidth="1"/>
    <col min="18" max="18" width="15.85546875" bestFit="1" customWidth="1"/>
    <col min="19" max="19" width="16.42578125" bestFit="1" customWidth="1"/>
    <col min="20" max="20" width="12.5703125" bestFit="1" customWidth="1"/>
    <col min="21" max="21" width="12.7109375" bestFit="1" customWidth="1"/>
    <col min="22" max="22" width="13.42578125" bestFit="1" customWidth="1"/>
    <col min="23" max="23" width="26" bestFit="1" customWidth="1"/>
    <col min="24" max="24" width="22.140625" bestFit="1" customWidth="1"/>
  </cols>
  <sheetData>
    <row r="1" spans="1:6" x14ac:dyDescent="0.25">
      <c r="A1" s="17" t="s">
        <v>26</v>
      </c>
      <c r="B1" s="17" t="s">
        <v>82</v>
      </c>
      <c r="C1" s="17" t="s">
        <v>28</v>
      </c>
      <c r="D1" s="17" t="s">
        <v>83</v>
      </c>
      <c r="E1" s="17" t="s">
        <v>84</v>
      </c>
      <c r="F1" s="17" t="s">
        <v>85</v>
      </c>
    </row>
    <row r="2" spans="1:6" ht="45" x14ac:dyDescent="0.25">
      <c r="A2">
        <v>1</v>
      </c>
      <c r="B2" t="s">
        <v>86</v>
      </c>
      <c r="C2" t="s">
        <v>87</v>
      </c>
      <c r="D2" t="s">
        <v>88</v>
      </c>
      <c r="E2" s="16" t="s">
        <v>89</v>
      </c>
    </row>
    <row r="3" spans="1:6" ht="17.25" x14ac:dyDescent="0.25">
      <c r="A3">
        <v>2</v>
      </c>
      <c r="B3" t="s">
        <v>90</v>
      </c>
      <c r="C3" t="s">
        <v>91</v>
      </c>
      <c r="D3" t="s">
        <v>88</v>
      </c>
      <c r="E3" t="s">
        <v>92</v>
      </c>
    </row>
    <row r="4" spans="1:6" ht="17.25" x14ac:dyDescent="0.25">
      <c r="A4">
        <v>3</v>
      </c>
      <c r="B4" t="s">
        <v>93</v>
      </c>
      <c r="C4" t="s">
        <v>94</v>
      </c>
      <c r="D4" t="s">
        <v>88</v>
      </c>
      <c r="E4" t="s">
        <v>95</v>
      </c>
    </row>
    <row r="5" spans="1:6" ht="17.25" x14ac:dyDescent="0.25">
      <c r="A5">
        <v>4</v>
      </c>
      <c r="B5" t="s">
        <v>96</v>
      </c>
      <c r="C5" t="s">
        <v>97</v>
      </c>
      <c r="D5" t="s">
        <v>88</v>
      </c>
      <c r="E5" t="s">
        <v>98</v>
      </c>
    </row>
    <row r="6" spans="1:6" ht="17.25" x14ac:dyDescent="0.25">
      <c r="A6">
        <v>5</v>
      </c>
      <c r="B6" t="s">
        <v>99</v>
      </c>
      <c r="C6" t="s">
        <v>100</v>
      </c>
      <c r="D6" t="s">
        <v>88</v>
      </c>
      <c r="E6" t="s">
        <v>101</v>
      </c>
    </row>
    <row r="7" spans="1:6" ht="17.25" x14ac:dyDescent="0.25">
      <c r="A7">
        <v>6</v>
      </c>
      <c r="B7" t="s">
        <v>102</v>
      </c>
      <c r="C7" t="s">
        <v>103</v>
      </c>
      <c r="D7" t="s">
        <v>104</v>
      </c>
      <c r="E7" t="s">
        <v>101</v>
      </c>
    </row>
    <row r="8" spans="1:6" ht="17.25" x14ac:dyDescent="0.25">
      <c r="A8">
        <v>7</v>
      </c>
      <c r="B8" t="s">
        <v>105</v>
      </c>
      <c r="C8" t="s">
        <v>106</v>
      </c>
      <c r="D8" t="s">
        <v>104</v>
      </c>
      <c r="E8" t="s">
        <v>101</v>
      </c>
    </row>
    <row r="9" spans="1:6" ht="17.25" x14ac:dyDescent="0.25">
      <c r="A9">
        <v>8</v>
      </c>
      <c r="B9" t="s">
        <v>107</v>
      </c>
      <c r="C9" t="s">
        <v>108</v>
      </c>
      <c r="D9" t="s">
        <v>104</v>
      </c>
      <c r="E9" t="s">
        <v>101</v>
      </c>
    </row>
    <row r="10" spans="1:6" ht="17.25" x14ac:dyDescent="0.25">
      <c r="A10">
        <v>9</v>
      </c>
      <c r="B10" t="s">
        <v>109</v>
      </c>
      <c r="C10" t="s">
        <v>110</v>
      </c>
      <c r="D10" t="s">
        <v>104</v>
      </c>
      <c r="E10" t="s">
        <v>101</v>
      </c>
    </row>
    <row r="11" spans="1:6" ht="39" customHeight="1" x14ac:dyDescent="0.25">
      <c r="A11">
        <v>10</v>
      </c>
      <c r="B11" t="s">
        <v>111</v>
      </c>
      <c r="C11" t="s">
        <v>112</v>
      </c>
      <c r="D11" t="s">
        <v>88</v>
      </c>
      <c r="E11" t="s">
        <v>101</v>
      </c>
      <c r="F11" s="16" t="s">
        <v>113</v>
      </c>
    </row>
    <row r="12" spans="1:6" ht="30" x14ac:dyDescent="0.25">
      <c r="A12">
        <v>11</v>
      </c>
      <c r="B12" t="s">
        <v>114</v>
      </c>
      <c r="C12" t="s">
        <v>115</v>
      </c>
      <c r="D12" t="s">
        <v>88</v>
      </c>
      <c r="E12" t="s">
        <v>101</v>
      </c>
      <c r="F12" s="16" t="s">
        <v>113</v>
      </c>
    </row>
    <row r="13" spans="1:6" ht="30" x14ac:dyDescent="0.25">
      <c r="A13">
        <v>12</v>
      </c>
      <c r="B13" t="s">
        <v>116</v>
      </c>
      <c r="C13" s="16" t="s">
        <v>117</v>
      </c>
      <c r="D13" t="s">
        <v>118</v>
      </c>
      <c r="E13" t="s">
        <v>119</v>
      </c>
    </row>
    <row r="14" spans="1:6" ht="30" x14ac:dyDescent="0.25">
      <c r="A14">
        <v>13</v>
      </c>
      <c r="B14" t="s">
        <v>120</v>
      </c>
      <c r="C14" s="16" t="s">
        <v>121</v>
      </c>
      <c r="D14" t="s">
        <v>118</v>
      </c>
      <c r="E14" t="s">
        <v>101</v>
      </c>
    </row>
    <row r="15" spans="1:6" ht="30" x14ac:dyDescent="0.25">
      <c r="A15">
        <v>14</v>
      </c>
      <c r="B15" t="s">
        <v>122</v>
      </c>
      <c r="C15" s="16" t="s">
        <v>123</v>
      </c>
      <c r="D15" t="s">
        <v>118</v>
      </c>
      <c r="E15" t="s">
        <v>101</v>
      </c>
    </row>
    <row r="16" spans="1:6" ht="17.25" x14ac:dyDescent="0.25">
      <c r="A16">
        <v>15</v>
      </c>
      <c r="B16" t="s">
        <v>124</v>
      </c>
      <c r="C16" t="s">
        <v>125</v>
      </c>
      <c r="D16" t="s">
        <v>88</v>
      </c>
      <c r="E16" t="s">
        <v>101</v>
      </c>
    </row>
    <row r="17" spans="1:5" ht="17.25" x14ac:dyDescent="0.25">
      <c r="A17">
        <v>16</v>
      </c>
      <c r="B17" t="s">
        <v>126</v>
      </c>
      <c r="C17" t="s">
        <v>127</v>
      </c>
      <c r="D17" t="s">
        <v>88</v>
      </c>
      <c r="E17" t="s">
        <v>101</v>
      </c>
    </row>
    <row r="18" spans="1:5" ht="17.25" x14ac:dyDescent="0.25">
      <c r="A18">
        <v>17</v>
      </c>
      <c r="B18" t="s">
        <v>128</v>
      </c>
      <c r="C18" t="s">
        <v>129</v>
      </c>
      <c r="D18" t="s">
        <v>88</v>
      </c>
      <c r="E18" t="s">
        <v>101</v>
      </c>
    </row>
    <row r="19" spans="1:5" ht="17.25" x14ac:dyDescent="0.25">
      <c r="A19">
        <v>18</v>
      </c>
      <c r="B19" t="s">
        <v>130</v>
      </c>
      <c r="C19" t="s">
        <v>131</v>
      </c>
      <c r="D19" t="s">
        <v>88</v>
      </c>
      <c r="E19" t="s">
        <v>132</v>
      </c>
    </row>
    <row r="20" spans="1:5" ht="17.25" x14ac:dyDescent="0.25">
      <c r="A20">
        <v>19</v>
      </c>
      <c r="B20" t="s">
        <v>133</v>
      </c>
      <c r="C20" t="s">
        <v>134</v>
      </c>
      <c r="D20" t="s">
        <v>88</v>
      </c>
      <c r="E20" t="s">
        <v>135</v>
      </c>
    </row>
    <row r="21" spans="1:5" ht="17.25" x14ac:dyDescent="0.25">
      <c r="A21">
        <v>20</v>
      </c>
      <c r="B21" t="s">
        <v>136</v>
      </c>
      <c r="C21" t="s">
        <v>137</v>
      </c>
      <c r="D21" t="s">
        <v>88</v>
      </c>
      <c r="E21" t="s">
        <v>138</v>
      </c>
    </row>
    <row r="22" spans="1:5" ht="17.25" x14ac:dyDescent="0.25">
      <c r="A22">
        <v>21</v>
      </c>
      <c r="B22" t="s">
        <v>139</v>
      </c>
      <c r="C22" t="s">
        <v>140</v>
      </c>
      <c r="D22" t="s">
        <v>88</v>
      </c>
      <c r="E22" t="s">
        <v>141</v>
      </c>
    </row>
    <row r="23" spans="1:5" ht="17.25" x14ac:dyDescent="0.25">
      <c r="A23">
        <v>22</v>
      </c>
      <c r="B23" t="s">
        <v>142</v>
      </c>
      <c r="C23" t="s">
        <v>143</v>
      </c>
      <c r="D23" t="s">
        <v>88</v>
      </c>
      <c r="E23" t="s">
        <v>144</v>
      </c>
    </row>
    <row r="24" spans="1:5" ht="30" x14ac:dyDescent="0.25">
      <c r="A24">
        <v>23</v>
      </c>
      <c r="B24" t="s">
        <v>145</v>
      </c>
      <c r="C24" s="16" t="s">
        <v>146</v>
      </c>
      <c r="D24" t="s">
        <v>88</v>
      </c>
      <c r="E24" t="s">
        <v>101</v>
      </c>
    </row>
    <row r="25" spans="1:5" ht="45" x14ac:dyDescent="0.25">
      <c r="A25">
        <v>24</v>
      </c>
      <c r="B25" t="s">
        <v>147</v>
      </c>
      <c r="C25" s="16" t="s">
        <v>148</v>
      </c>
      <c r="D25" t="s">
        <v>88</v>
      </c>
      <c r="E25" t="s">
        <v>101</v>
      </c>
    </row>
    <row r="26" spans="1:5" ht="45" x14ac:dyDescent="0.25">
      <c r="A26">
        <v>25</v>
      </c>
      <c r="B26" t="s">
        <v>149</v>
      </c>
      <c r="C26" s="16" t="s">
        <v>150</v>
      </c>
      <c r="D26" t="s">
        <v>88</v>
      </c>
      <c r="E26" t="s">
        <v>151</v>
      </c>
    </row>
    <row r="27" spans="1:5" ht="9" customHeight="1" x14ac:dyDescent="0.25">
      <c r="A27" s="20"/>
      <c r="B27" s="20"/>
      <c r="C27" s="20"/>
    </row>
    <row r="28" spans="1:5" ht="20.25" x14ac:dyDescent="0.35">
      <c r="A28" s="17" t="s">
        <v>158</v>
      </c>
      <c r="B28" s="17" t="s">
        <v>157</v>
      </c>
      <c r="C28" s="17" t="s">
        <v>159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Berechnung Potential &amp; Fracht</vt:lpstr>
      <vt:lpstr>Beschreibung Output Geodaten</vt:lpstr>
      <vt:lpstr>Beschreibung Output Tabelle</vt:lpstr>
      <vt:lpstr>'Beschreibung Output Tabelle'!Export_Output_1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2020-04-15T12:33:58Z</dcterms:modified>
</cp:coreProperties>
</file>